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1355" windowHeight="6150" activeTab="1"/>
  </bookViews>
  <sheets>
    <sheet name="17.08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'1'!#REF!</definedName>
    <definedName name="В_К">'1'!$C$11</definedName>
    <definedName name="Втор_имя">'1'!#REF!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'1'!$C$12</definedName>
    <definedName name="О_К">'1'!$C$20</definedName>
    <definedName name="Обед_имя">'1'!$A$12</definedName>
    <definedName name="Отдел">'1'!$F$1</definedName>
    <definedName name="Рец_кол">'1'!$C$3</definedName>
    <definedName name="С3">'17.08.2021'!$A$3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F15" i="3"/>
  <c r="I15"/>
  <c r="J15"/>
  <c r="H15"/>
  <c r="G15"/>
  <c r="E15"/>
  <c r="CD24" i="1"/>
  <c r="CD15"/>
  <c r="A23"/>
  <c r="C23"/>
  <c r="A22"/>
  <c r="A21"/>
  <c r="C21"/>
  <c r="A20"/>
  <c r="C20"/>
  <c r="A19"/>
  <c r="C19"/>
  <c r="A18"/>
  <c r="C18"/>
  <c r="A14"/>
  <c r="C14"/>
  <c r="A13"/>
  <c r="C13"/>
  <c r="A12"/>
  <c r="C12"/>
  <c r="A11"/>
</calcChain>
</file>

<file path=xl/sharedStrings.xml><?xml version="1.0" encoding="utf-8"?>
<sst xmlns="http://schemas.openxmlformats.org/spreadsheetml/2006/main" count="133" uniqueCount="130">
  <si>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</si>
  <si>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</si>
  <si>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</si>
  <si>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</si>
  <si>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</si>
  <si>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</si>
  <si>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</si>
  <si>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</si>
  <si>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</si>
  <si>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</si>
  <si>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</si>
  <si>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</si>
  <si>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</si>
  <si>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</si>
  <si>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</si>
  <si>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</si>
  <si>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</si>
  <si>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</si>
  <si>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</si>
  <si>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</si>
  <si>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</si>
  <si>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</si>
  <si>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</si>
  <si>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</si>
  <si>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</si>
  <si>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</si>
  <si>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</si>
  <si>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</si>
  <si>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</si>
  <si>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</si>
  <si>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</si>
  <si>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</si>
  <si>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</si>
  <si>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</si>
  <si>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</si>
  <si>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</si>
  <si>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</si>
  <si>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</si>
  <si>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</si>
  <si>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</si>
  <si>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</si>
  <si>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</si>
  <si>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</si>
  <si>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</si>
  <si>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</si>
  <si>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</si>
  <si>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</si>
  <si>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</si>
  <si>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</si>
  <si>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</si>
  <si>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</si>
  <si>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</si>
  <si>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</si>
  <si>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</si>
  <si>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</si>
  <si>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</si>
  <si>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</si>
  <si>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</si>
  <si>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</si>
  <si>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</si>
  <si>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</si>
  <si>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</si>
  <si>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</si>
  <si>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</si>
  <si>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</si>
  <si>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</si>
  <si>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</si>
  <si>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</si>
  <si>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</si>
  <si>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</si>
  <si>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</si>
  <si>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</si>
  <si>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</si>
  <si>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</si>
  <si>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</si>
  <si>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</si>
  <si>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</si>
  <si>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</si>
  <si>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</si>
  <si>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</si>
  <si>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</si>
  <si>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</si>
  <si>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</si>
  <si>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</si>
  <si>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</si>
  <si>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</si>
  <si>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</si>
  <si>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</si>
  <si>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без группы</t>
  </si>
  <si>
    <t>без физ.норм</t>
  </si>
  <si>
    <t>Завтрак</t>
  </si>
  <si>
    <t xml:space="preserve">Салат Фруктовый </t>
  </si>
  <si>
    <t>Каша Дружба</t>
  </si>
  <si>
    <t>Чай с лимоном</t>
  </si>
  <si>
    <t>Бутерброд с сыром</t>
  </si>
  <si>
    <t>Итого за 'Завтрак'</t>
  </si>
  <si>
    <t>Обед</t>
  </si>
  <si>
    <t>Суп-лапша с окорочком</t>
  </si>
  <si>
    <t>Котлеты,биточки ,шницели (свинина)</t>
  </si>
  <si>
    <t>Каша вязкая пшеничная</t>
  </si>
  <si>
    <t>Напиток из шиповника</t>
  </si>
  <si>
    <t>Батон пшенично - ржаной</t>
  </si>
  <si>
    <t>Овощи натуральные свежие( томаты)</t>
  </si>
  <si>
    <t>Итого за 'Обед'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</si>
  <si>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</si>
  <si>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</si>
  <si>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</si>
  <si>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</si>
  <si>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</si>
  <si>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</si>
  <si>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</si>
  <si>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</si>
  <si>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</si>
  <si>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</si>
  <si>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</si>
  <si>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</si>
  <si>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</si>
  <si>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 xml:space="preserve">7 день ,понедельник , 7-11 лет ,осенне- зимний период </t>
  </si>
  <si>
    <t>напиток</t>
  </si>
  <si>
    <t xml:space="preserve">2 блюдо </t>
  </si>
  <si>
    <t>щи на м/к/б</t>
  </si>
  <si>
    <t>картофель отварной</t>
  </si>
  <si>
    <t>котлета из м/говядины</t>
  </si>
  <si>
    <t>компот из с/ф</t>
  </si>
  <si>
    <t>салат</t>
  </si>
  <si>
    <t>МОУ "СОШ п.Красный Боец"</t>
  </si>
  <si>
    <t>хлеб пшеничный в/с</t>
  </si>
  <si>
    <t>хлеб ржаной</t>
  </si>
  <si>
    <t>гарнир</t>
  </si>
  <si>
    <t>морковь прип на раст/масле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</si>
</sst>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2" fontId="4" fillId="0" borderId="0" xfId="0" quotePrefix="1" applyNumberFormat="1" applyFont="1"/>
    <xf numFmtId="0" fontId="10" fillId="0" borderId="0" xfId="1"/>
    <xf numFmtId="49" fontId="10" fillId="2" borderId="2" xfId="1" applyNumberFormat="1" applyFill="1" applyBorder="1" applyProtection="1">
      <protection locked="0"/>
    </xf>
    <xf numFmtId="14" fontId="7" fillId="2" borderId="2" xfId="1" applyNumberFormat="1" applyFont="1" applyFill="1" applyBorder="1" applyProtection="1">
      <protection locked="0"/>
    </xf>
    <xf numFmtId="0" fontId="10" fillId="0" borderId="2" xfId="1" applyBorder="1"/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165" fontId="10" fillId="2" borderId="2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0" fontId="8" fillId="0" borderId="4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/>
    <xf numFmtId="0" fontId="4" fillId="0" borderId="4" xfId="0" applyNumberFormat="1" applyFont="1" applyBorder="1"/>
    <xf numFmtId="0" fontId="10" fillId="2" borderId="2" xfId="1" applyNumberFormat="1" applyFill="1" applyBorder="1" applyProtection="1">
      <protection locked="0"/>
    </xf>
    <xf numFmtId="0" fontId="10" fillId="2" borderId="2" xfId="1" quotePrefix="1" applyNumberFormat="1" applyFill="1" applyBorder="1" applyProtection="1">
      <protection locked="0"/>
    </xf>
    <xf numFmtId="0" fontId="10" fillId="0" borderId="2" xfId="1" applyBorder="1" applyAlignment="1">
      <alignment horizontal="center"/>
    </xf>
    <xf numFmtId="1" fontId="11" fillId="2" borderId="2" xfId="1" applyNumberFormat="1" applyFont="1" applyFill="1" applyBorder="1" applyProtection="1">
      <protection locked="0"/>
    </xf>
    <xf numFmtId="2" fontId="11" fillId="2" borderId="2" xfId="1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2" borderId="2" xfId="1" applyFill="1" applyBorder="1" applyAlignment="1" applyProtection="1">
      <protection locked="0"/>
    </xf>
    <xf numFmtId="0" fontId="10" fillId="0" borderId="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3" sqref="B3"/>
    </sheetView>
  </sheetViews>
  <sheetFormatPr defaultColWidth="0" defaultRowHeight="15.75"/>
  <cols>
    <col min="1" max="1" width="4.42578125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9.2851562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56" t="s">
        <v>7</v>
      </c>
      <c r="B2" s="56"/>
      <c r="C2" s="56"/>
      <c r="D2" s="56"/>
      <c r="E2" s="56"/>
      <c r="F2" s="56"/>
      <c r="G2" s="56"/>
      <c r="H2" s="56"/>
      <c r="I2" s="56"/>
      <c r="CC2" s="1"/>
    </row>
    <row r="3" spans="1:95" s="7" customFormat="1">
      <c r="A3" s="8"/>
      <c r="B3" s="8"/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/>
      <c r="C5" s="6" t="s">
        <v>117</v>
      </c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57" t="s">
        <v>76</v>
      </c>
      <c r="B8" s="53" t="s">
        <v>0</v>
      </c>
      <c r="C8" s="53" t="s">
        <v>6</v>
      </c>
      <c r="D8" s="53" t="s">
        <v>2</v>
      </c>
      <c r="E8" s="53"/>
      <c r="F8" s="53" t="s">
        <v>9</v>
      </c>
      <c r="G8" s="53"/>
      <c r="H8" s="53" t="s">
        <v>8</v>
      </c>
      <c r="I8" s="54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0" t="s">
        <v>75</v>
      </c>
      <c r="X8" s="50"/>
      <c r="Y8" s="50"/>
      <c r="Z8" s="50"/>
      <c r="AA8" s="51" t="s">
        <v>77</v>
      </c>
      <c r="AB8" s="51"/>
      <c r="AC8" s="51"/>
      <c r="AD8" s="51"/>
      <c r="AE8" s="51"/>
      <c r="AF8" s="51"/>
      <c r="AG8" s="51"/>
      <c r="AH8" s="51"/>
      <c r="AI8" s="52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48" t="s">
        <v>86</v>
      </c>
    </row>
    <row r="9" spans="1:95" s="5" customFormat="1" ht="15.75" customHeight="1">
      <c r="A9" s="58"/>
      <c r="B9" s="53"/>
      <c r="C9" s="53"/>
      <c r="D9" s="4" t="s">
        <v>1</v>
      </c>
      <c r="E9" s="4" t="s">
        <v>3</v>
      </c>
      <c r="F9" s="4" t="s">
        <v>1</v>
      </c>
      <c r="G9" s="4" t="s">
        <v>4</v>
      </c>
      <c r="H9" s="53"/>
      <c r="I9" s="55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49"/>
    </row>
    <row r="10" spans="1:95" s="5" customFormat="1" ht="1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>
      <c r="A11" s="38" t="str">
        <f>"ТТК 205"</f>
        <v>ТТК 205</v>
      </c>
      <c r="B11" s="23" t="s">
        <v>91</v>
      </c>
      <c r="C11" s="42">
        <v>109</v>
      </c>
      <c r="D11" s="24">
        <v>1.62</v>
      </c>
      <c r="E11" s="24">
        <v>1.17</v>
      </c>
      <c r="F11" s="24">
        <v>1.47</v>
      </c>
      <c r="G11" s="24">
        <v>0.28999999999999998</v>
      </c>
      <c r="H11" s="24">
        <v>17.48</v>
      </c>
      <c r="I11" s="24">
        <v>86.322480048000003</v>
      </c>
      <c r="J11" s="22">
        <v>0.9</v>
      </c>
      <c r="K11" s="22">
        <v>0</v>
      </c>
      <c r="L11" s="22">
        <v>0</v>
      </c>
      <c r="M11" s="22">
        <v>0</v>
      </c>
      <c r="N11" s="22">
        <v>15.44</v>
      </c>
      <c r="O11" s="22">
        <v>0.39</v>
      </c>
      <c r="P11" s="22">
        <v>1.65</v>
      </c>
      <c r="Q11" s="22">
        <v>0</v>
      </c>
      <c r="R11" s="22">
        <v>0</v>
      </c>
      <c r="S11" s="22">
        <v>0.99</v>
      </c>
      <c r="T11" s="22">
        <v>0.75</v>
      </c>
      <c r="U11" s="22">
        <v>40.15</v>
      </c>
      <c r="V11" s="22">
        <v>250.5</v>
      </c>
      <c r="W11" s="22">
        <v>62.89</v>
      </c>
      <c r="X11" s="22">
        <v>13.34</v>
      </c>
      <c r="Y11" s="22">
        <v>43.74</v>
      </c>
      <c r="Z11" s="22">
        <v>1.1599999999999999</v>
      </c>
      <c r="AA11" s="22">
        <v>4.0999999999999996</v>
      </c>
      <c r="AB11" s="22">
        <v>32.07</v>
      </c>
      <c r="AC11" s="22">
        <v>13.38</v>
      </c>
      <c r="AD11" s="22">
        <v>0.22</v>
      </c>
      <c r="AE11" s="22">
        <v>0.03</v>
      </c>
      <c r="AF11" s="22">
        <v>7.0000000000000007E-2</v>
      </c>
      <c r="AG11" s="22">
        <v>0.22</v>
      </c>
      <c r="AH11" s="22">
        <v>0.62</v>
      </c>
      <c r="AI11" s="22">
        <v>11.33</v>
      </c>
      <c r="AJ11" s="22">
        <v>0</v>
      </c>
      <c r="AK11" s="22">
        <v>87.8</v>
      </c>
      <c r="AL11" s="22">
        <v>80.11</v>
      </c>
      <c r="AM11" s="22">
        <v>99.01</v>
      </c>
      <c r="AN11" s="22">
        <v>104.51</v>
      </c>
      <c r="AO11" s="22">
        <v>31.37</v>
      </c>
      <c r="AP11" s="22">
        <v>56.68</v>
      </c>
      <c r="AQ11" s="22">
        <v>18.18</v>
      </c>
      <c r="AR11" s="22">
        <v>63.1</v>
      </c>
      <c r="AS11" s="22">
        <v>60.05</v>
      </c>
      <c r="AT11" s="22">
        <v>61.73</v>
      </c>
      <c r="AU11" s="22">
        <v>156</v>
      </c>
      <c r="AV11" s="22">
        <v>34.89</v>
      </c>
      <c r="AW11" s="22">
        <v>57.75</v>
      </c>
      <c r="AX11" s="22">
        <v>293.70999999999998</v>
      </c>
      <c r="AY11" s="22">
        <v>0</v>
      </c>
      <c r="AZ11" s="22">
        <v>140.06</v>
      </c>
      <c r="BA11" s="22">
        <v>82</v>
      </c>
      <c r="BB11" s="22">
        <v>59.69</v>
      </c>
      <c r="BC11" s="22">
        <v>16.3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0.35</v>
      </c>
      <c r="BT11" s="22">
        <v>0</v>
      </c>
      <c r="BU11" s="22">
        <v>0</v>
      </c>
      <c r="BV11" s="22">
        <v>0.03</v>
      </c>
      <c r="BW11" s="22">
        <v>0.01</v>
      </c>
      <c r="BX11" s="22">
        <v>0.01</v>
      </c>
      <c r="BY11" s="22">
        <v>0</v>
      </c>
      <c r="BZ11" s="22">
        <v>0</v>
      </c>
      <c r="CA11" s="22">
        <v>0</v>
      </c>
      <c r="CB11" s="22">
        <v>84</v>
      </c>
      <c r="CC11" s="24">
        <v>25.3</v>
      </c>
      <c r="CE11" s="22">
        <v>9.44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</row>
    <row r="12" spans="1:95" s="22" customFormat="1" ht="15">
      <c r="A12" s="38" t="str">
        <f>"119"</f>
        <v>119</v>
      </c>
      <c r="B12" s="23" t="s">
        <v>92</v>
      </c>
      <c r="C12" s="24" t="str">
        <f>"200"</f>
        <v>200</v>
      </c>
      <c r="D12" s="24">
        <v>7.14</v>
      </c>
      <c r="E12" s="24">
        <v>2.8</v>
      </c>
      <c r="F12" s="24">
        <v>9.7799999999999994</v>
      </c>
      <c r="G12" s="24">
        <v>1.03</v>
      </c>
      <c r="H12" s="24">
        <v>44.19</v>
      </c>
      <c r="I12" s="24">
        <v>291.48081200000001</v>
      </c>
      <c r="J12" s="22">
        <v>5.87</v>
      </c>
      <c r="K12" s="22">
        <v>0.17</v>
      </c>
      <c r="L12" s="22">
        <v>0</v>
      </c>
      <c r="M12" s="22">
        <v>0</v>
      </c>
      <c r="N12" s="22">
        <v>10.97</v>
      </c>
      <c r="O12" s="22">
        <v>31.69</v>
      </c>
      <c r="P12" s="22">
        <v>1.53</v>
      </c>
      <c r="Q12" s="22">
        <v>0</v>
      </c>
      <c r="R12" s="22">
        <v>0</v>
      </c>
      <c r="S12" s="22">
        <v>0.1</v>
      </c>
      <c r="T12" s="22">
        <v>2.09</v>
      </c>
      <c r="U12" s="22">
        <v>432.57</v>
      </c>
      <c r="V12" s="22">
        <v>213.77</v>
      </c>
      <c r="W12" s="22">
        <v>127.23</v>
      </c>
      <c r="X12" s="22">
        <v>44.76</v>
      </c>
      <c r="Y12" s="22">
        <v>177.43</v>
      </c>
      <c r="Z12" s="22">
        <v>1.03</v>
      </c>
      <c r="AA12" s="22">
        <v>67.319999999999993</v>
      </c>
      <c r="AB12" s="22">
        <v>48.9</v>
      </c>
      <c r="AC12" s="22">
        <v>76.58</v>
      </c>
      <c r="AD12" s="22">
        <v>0.33</v>
      </c>
      <c r="AE12" s="22">
        <v>0.16</v>
      </c>
      <c r="AF12" s="22">
        <v>0.17</v>
      </c>
      <c r="AG12" s="22">
        <v>0.84</v>
      </c>
      <c r="AH12" s="22">
        <v>2.67</v>
      </c>
      <c r="AI12" s="22">
        <v>1.24</v>
      </c>
      <c r="AJ12" s="22">
        <v>0</v>
      </c>
      <c r="AK12" s="22">
        <v>208.23</v>
      </c>
      <c r="AL12" s="22">
        <v>178.79</v>
      </c>
      <c r="AM12" s="22">
        <v>513.79999999999995</v>
      </c>
      <c r="AN12" s="22">
        <v>128.96</v>
      </c>
      <c r="AO12" s="22">
        <v>108.05</v>
      </c>
      <c r="AP12" s="22">
        <v>152.18</v>
      </c>
      <c r="AQ12" s="22">
        <v>67.63</v>
      </c>
      <c r="AR12" s="22">
        <v>224.3</v>
      </c>
      <c r="AS12" s="22">
        <v>349.67</v>
      </c>
      <c r="AT12" s="22">
        <v>216.13</v>
      </c>
      <c r="AU12" s="22">
        <v>279.10000000000002</v>
      </c>
      <c r="AV12" s="22">
        <v>102.13</v>
      </c>
      <c r="AW12" s="22">
        <v>144.1</v>
      </c>
      <c r="AX12" s="22">
        <v>810.82</v>
      </c>
      <c r="AY12" s="22">
        <v>0</v>
      </c>
      <c r="AZ12" s="22">
        <v>272.20999999999998</v>
      </c>
      <c r="BA12" s="22">
        <v>245.53</v>
      </c>
      <c r="BB12" s="22">
        <v>165.25</v>
      </c>
      <c r="BC12" s="22">
        <v>74.3</v>
      </c>
      <c r="BD12" s="22">
        <v>0.25</v>
      </c>
      <c r="BE12" s="22">
        <v>0.05</v>
      </c>
      <c r="BF12" s="22">
        <v>0.05</v>
      </c>
      <c r="BG12" s="22">
        <v>0.12</v>
      </c>
      <c r="BH12" s="22">
        <v>0.16</v>
      </c>
      <c r="BI12" s="22">
        <v>0.52</v>
      </c>
      <c r="BJ12" s="22">
        <v>0</v>
      </c>
      <c r="BK12" s="22">
        <v>1.71</v>
      </c>
      <c r="BL12" s="22">
        <v>0</v>
      </c>
      <c r="BM12" s="22">
        <v>0.51</v>
      </c>
      <c r="BN12" s="22">
        <v>0</v>
      </c>
      <c r="BO12" s="22">
        <v>0</v>
      </c>
      <c r="BP12" s="22">
        <v>0</v>
      </c>
      <c r="BQ12" s="22">
        <v>0.06</v>
      </c>
      <c r="BR12" s="22">
        <v>0.19</v>
      </c>
      <c r="BS12" s="22">
        <v>1.69</v>
      </c>
      <c r="BT12" s="22">
        <v>0</v>
      </c>
      <c r="BU12" s="22">
        <v>0</v>
      </c>
      <c r="BV12" s="22">
        <v>0.54</v>
      </c>
      <c r="BW12" s="22">
        <v>0.01</v>
      </c>
      <c r="BX12" s="22">
        <v>0</v>
      </c>
      <c r="BY12" s="22">
        <v>0</v>
      </c>
      <c r="BZ12" s="22">
        <v>0</v>
      </c>
      <c r="CA12" s="22">
        <v>0</v>
      </c>
      <c r="CB12" s="22">
        <v>158.12</v>
      </c>
      <c r="CC12" s="24">
        <v>16.97</v>
      </c>
      <c r="CE12" s="22">
        <v>75.47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6</v>
      </c>
      <c r="CQ12" s="22">
        <v>1</v>
      </c>
    </row>
    <row r="13" spans="1:95" s="22" customFormat="1" ht="15">
      <c r="A13" s="38" t="str">
        <f>"686"</f>
        <v>686</v>
      </c>
      <c r="B13" s="23" t="s">
        <v>93</v>
      </c>
      <c r="C13" s="24" t="str">
        <f>"200/7"</f>
        <v>200/7</v>
      </c>
      <c r="D13" s="24">
        <v>0.24</v>
      </c>
      <c r="E13" s="24">
        <v>0</v>
      </c>
      <c r="F13" s="24">
        <v>0.05</v>
      </c>
      <c r="G13" s="24">
        <v>0.06</v>
      </c>
      <c r="H13" s="24">
        <v>14.07</v>
      </c>
      <c r="I13" s="24">
        <v>55.7011112</v>
      </c>
      <c r="J13" s="22">
        <v>0</v>
      </c>
      <c r="K13" s="22">
        <v>0</v>
      </c>
      <c r="L13" s="22">
        <v>0</v>
      </c>
      <c r="M13" s="22">
        <v>0</v>
      </c>
      <c r="N13" s="22">
        <v>13.85</v>
      </c>
      <c r="O13" s="22">
        <v>0</v>
      </c>
      <c r="P13" s="22">
        <v>0.23</v>
      </c>
      <c r="Q13" s="22">
        <v>0</v>
      </c>
      <c r="R13" s="22">
        <v>0</v>
      </c>
      <c r="S13" s="22">
        <v>0.4</v>
      </c>
      <c r="T13" s="22">
        <v>0.1</v>
      </c>
      <c r="U13" s="22">
        <v>0.92</v>
      </c>
      <c r="V13" s="22">
        <v>10.44</v>
      </c>
      <c r="W13" s="22">
        <v>2.86</v>
      </c>
      <c r="X13" s="22">
        <v>0.73</v>
      </c>
      <c r="Y13" s="22">
        <v>1.34</v>
      </c>
      <c r="Z13" s="22">
        <v>0.08</v>
      </c>
      <c r="AA13" s="22">
        <v>0</v>
      </c>
      <c r="AB13" s="22">
        <v>0.56000000000000005</v>
      </c>
      <c r="AC13" s="22">
        <v>0.14000000000000001</v>
      </c>
      <c r="AD13" s="22">
        <v>0.01</v>
      </c>
      <c r="AE13" s="22">
        <v>0</v>
      </c>
      <c r="AF13" s="22">
        <v>0</v>
      </c>
      <c r="AG13" s="22">
        <v>0.01</v>
      </c>
      <c r="AH13" s="22">
        <v>0.01</v>
      </c>
      <c r="AI13" s="22">
        <v>1.1200000000000001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306.25</v>
      </c>
      <c r="CC13" s="24">
        <v>5.23</v>
      </c>
      <c r="CE13" s="22">
        <v>0.09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15</v>
      </c>
      <c r="CQ13" s="22">
        <v>0</v>
      </c>
    </row>
    <row r="14" spans="1:95" s="19" customFormat="1" ht="15">
      <c r="A14" s="39" t="str">
        <f>"1/2010"</f>
        <v>1/2010</v>
      </c>
      <c r="B14" s="20" t="s">
        <v>94</v>
      </c>
      <c r="C14" s="21" t="str">
        <f>"50"</f>
        <v>50</v>
      </c>
      <c r="D14" s="21">
        <v>5.94</v>
      </c>
      <c r="E14" s="21">
        <v>2.68</v>
      </c>
      <c r="F14" s="21">
        <v>4.0999999999999996</v>
      </c>
      <c r="G14" s="21">
        <v>1.63</v>
      </c>
      <c r="H14" s="21">
        <v>22.88</v>
      </c>
      <c r="I14" s="21">
        <v>152.3143113072</v>
      </c>
      <c r="J14" s="19">
        <v>1.77</v>
      </c>
      <c r="K14" s="19">
        <v>0.81</v>
      </c>
      <c r="L14" s="19">
        <v>0</v>
      </c>
      <c r="M14" s="19">
        <v>0</v>
      </c>
      <c r="N14" s="19">
        <v>1.99</v>
      </c>
      <c r="O14" s="19">
        <v>19.86</v>
      </c>
      <c r="P14" s="19">
        <v>1.02</v>
      </c>
      <c r="Q14" s="19">
        <v>0</v>
      </c>
      <c r="R14" s="19">
        <v>0</v>
      </c>
      <c r="S14" s="19">
        <v>0.2</v>
      </c>
      <c r="T14" s="19">
        <v>1.07</v>
      </c>
      <c r="U14" s="19">
        <v>291.62</v>
      </c>
      <c r="V14" s="19">
        <v>46.65</v>
      </c>
      <c r="W14" s="19">
        <v>104.98</v>
      </c>
      <c r="X14" s="19">
        <v>10.15</v>
      </c>
      <c r="Y14" s="19">
        <v>85.12</v>
      </c>
      <c r="Z14" s="19">
        <v>0.44</v>
      </c>
      <c r="AA14" s="19">
        <v>21.34</v>
      </c>
      <c r="AB14" s="19">
        <v>16.899999999999999</v>
      </c>
      <c r="AC14" s="19">
        <v>25.15</v>
      </c>
      <c r="AD14" s="19">
        <v>1.08</v>
      </c>
      <c r="AE14" s="19">
        <v>0.04</v>
      </c>
      <c r="AF14" s="19">
        <v>0.05</v>
      </c>
      <c r="AG14" s="19">
        <v>0.36</v>
      </c>
      <c r="AH14" s="19">
        <v>1.73</v>
      </c>
      <c r="AI14" s="19">
        <v>7.0000000000000007E-2</v>
      </c>
      <c r="AJ14" s="19">
        <v>0</v>
      </c>
      <c r="AK14" s="19">
        <v>301.93</v>
      </c>
      <c r="AL14" s="19">
        <v>249.63</v>
      </c>
      <c r="AM14" s="19">
        <v>476.78</v>
      </c>
      <c r="AN14" s="19">
        <v>237.4</v>
      </c>
      <c r="AO14" s="19">
        <v>103.83</v>
      </c>
      <c r="AP14" s="19">
        <v>191.89</v>
      </c>
      <c r="AQ14" s="19">
        <v>100.31</v>
      </c>
      <c r="AR14" s="19">
        <v>286.98</v>
      </c>
      <c r="AS14" s="19">
        <v>178.67</v>
      </c>
      <c r="AT14" s="19">
        <v>211.45</v>
      </c>
      <c r="AU14" s="19">
        <v>263.52</v>
      </c>
      <c r="AV14" s="19">
        <v>131.55000000000001</v>
      </c>
      <c r="AW14" s="19">
        <v>159.1</v>
      </c>
      <c r="AX14" s="19">
        <v>1450.41</v>
      </c>
      <c r="AY14" s="19">
        <v>7.0000000000000007E-2</v>
      </c>
      <c r="AZ14" s="19">
        <v>563.97</v>
      </c>
      <c r="BA14" s="19">
        <v>283.66000000000003</v>
      </c>
      <c r="BB14" s="19">
        <v>216.03</v>
      </c>
      <c r="BC14" s="19">
        <v>83.26</v>
      </c>
      <c r="BD14" s="19">
        <v>0</v>
      </c>
      <c r="BE14" s="19">
        <v>0.01</v>
      </c>
      <c r="BF14" s="19">
        <v>0.04</v>
      </c>
      <c r="BG14" s="19">
        <v>0.11</v>
      </c>
      <c r="BH14" s="19">
        <v>0.13</v>
      </c>
      <c r="BI14" s="19">
        <v>0.33</v>
      </c>
      <c r="BJ14" s="19">
        <v>0.04</v>
      </c>
      <c r="BK14" s="19">
        <v>0.79</v>
      </c>
      <c r="BL14" s="19">
        <v>0.01</v>
      </c>
      <c r="BM14" s="19">
        <v>0.2</v>
      </c>
      <c r="BN14" s="19">
        <v>0.01</v>
      </c>
      <c r="BO14" s="19">
        <v>0.01</v>
      </c>
      <c r="BP14" s="19">
        <v>0</v>
      </c>
      <c r="BQ14" s="19">
        <v>0.05</v>
      </c>
      <c r="BR14" s="19">
        <v>7.0000000000000007E-2</v>
      </c>
      <c r="BS14" s="19">
        <v>0.79</v>
      </c>
      <c r="BT14" s="19">
        <v>0</v>
      </c>
      <c r="BU14" s="19">
        <v>0</v>
      </c>
      <c r="BV14" s="19">
        <v>0.94</v>
      </c>
      <c r="BW14" s="19">
        <v>0.01</v>
      </c>
      <c r="BX14" s="19">
        <v>0</v>
      </c>
      <c r="BY14" s="19">
        <v>0</v>
      </c>
      <c r="BZ14" s="19">
        <v>0</v>
      </c>
      <c r="CA14" s="19">
        <v>0</v>
      </c>
      <c r="CB14" s="19">
        <v>25.3</v>
      </c>
      <c r="CC14" s="21">
        <v>12.5</v>
      </c>
      <c r="CE14" s="19">
        <v>24.16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1.88</v>
      </c>
      <c r="CQ14" s="19">
        <v>0.48</v>
      </c>
    </row>
    <row r="15" spans="1:95" s="25" customFormat="1" ht="14.25">
      <c r="A15" s="40"/>
      <c r="B15" s="26" t="s">
        <v>95</v>
      </c>
      <c r="C15" s="27">
        <v>565.36</v>
      </c>
      <c r="D15" s="27">
        <v>14.94</v>
      </c>
      <c r="E15" s="27">
        <v>6.65</v>
      </c>
      <c r="F15" s="27">
        <v>15.4</v>
      </c>
      <c r="G15" s="27">
        <v>3.01</v>
      </c>
      <c r="H15" s="27">
        <v>98.62</v>
      </c>
      <c r="I15" s="27">
        <v>585.82000000000005</v>
      </c>
      <c r="J15" s="25">
        <v>8.5399999999999991</v>
      </c>
      <c r="K15" s="25">
        <v>0.97</v>
      </c>
      <c r="L15" s="25">
        <v>0</v>
      </c>
      <c r="M15" s="25">
        <v>0</v>
      </c>
      <c r="N15" s="25">
        <v>42.25</v>
      </c>
      <c r="O15" s="25">
        <v>51.94</v>
      </c>
      <c r="P15" s="25">
        <v>4.43</v>
      </c>
      <c r="Q15" s="25">
        <v>0</v>
      </c>
      <c r="R15" s="25">
        <v>0</v>
      </c>
      <c r="S15" s="25">
        <v>1.68</v>
      </c>
      <c r="T15" s="25">
        <v>4.01</v>
      </c>
      <c r="U15" s="25">
        <v>765.26</v>
      </c>
      <c r="V15" s="25">
        <v>521.37</v>
      </c>
      <c r="W15" s="25">
        <v>297.97000000000003</v>
      </c>
      <c r="X15" s="25">
        <v>68.98</v>
      </c>
      <c r="Y15" s="25">
        <v>307.64</v>
      </c>
      <c r="Z15" s="25">
        <v>2.71</v>
      </c>
      <c r="AA15" s="25">
        <v>92.76</v>
      </c>
      <c r="AB15" s="25">
        <v>98.44</v>
      </c>
      <c r="AC15" s="25">
        <v>115.25</v>
      </c>
      <c r="AD15" s="25">
        <v>1.64</v>
      </c>
      <c r="AE15" s="25">
        <v>0.23</v>
      </c>
      <c r="AF15" s="25">
        <v>0.28999999999999998</v>
      </c>
      <c r="AG15" s="25">
        <v>1.42</v>
      </c>
      <c r="AH15" s="25">
        <v>5.04</v>
      </c>
      <c r="AI15" s="25">
        <v>13.76</v>
      </c>
      <c r="AJ15" s="25">
        <v>0</v>
      </c>
      <c r="AK15" s="25">
        <v>597.96</v>
      </c>
      <c r="AL15" s="25">
        <v>508.53</v>
      </c>
      <c r="AM15" s="25">
        <v>1089.5899999999999</v>
      </c>
      <c r="AN15" s="25">
        <v>470.87</v>
      </c>
      <c r="AO15" s="25">
        <v>243.25</v>
      </c>
      <c r="AP15" s="25">
        <v>400.76</v>
      </c>
      <c r="AQ15" s="25">
        <v>186.12</v>
      </c>
      <c r="AR15" s="25">
        <v>574.39</v>
      </c>
      <c r="AS15" s="25">
        <v>588.38</v>
      </c>
      <c r="AT15" s="25">
        <v>489.31</v>
      </c>
      <c r="AU15" s="25">
        <v>698.61</v>
      </c>
      <c r="AV15" s="25">
        <v>268.57</v>
      </c>
      <c r="AW15" s="25">
        <v>360.96</v>
      </c>
      <c r="AX15" s="25">
        <v>2554.94</v>
      </c>
      <c r="AY15" s="25">
        <v>7.0000000000000007E-2</v>
      </c>
      <c r="AZ15" s="25">
        <v>976.24</v>
      </c>
      <c r="BA15" s="25">
        <v>611.17999999999995</v>
      </c>
      <c r="BB15" s="25">
        <v>440.97</v>
      </c>
      <c r="BC15" s="25">
        <v>173.86</v>
      </c>
      <c r="BD15" s="25">
        <v>0.25</v>
      </c>
      <c r="BE15" s="25">
        <v>0.06</v>
      </c>
      <c r="BF15" s="25">
        <v>0.09</v>
      </c>
      <c r="BG15" s="25">
        <v>0.23</v>
      </c>
      <c r="BH15" s="25">
        <v>0.28000000000000003</v>
      </c>
      <c r="BI15" s="25">
        <v>0.85</v>
      </c>
      <c r="BJ15" s="25">
        <v>0.04</v>
      </c>
      <c r="BK15" s="25">
        <v>2.5</v>
      </c>
      <c r="BL15" s="25">
        <v>0.01</v>
      </c>
      <c r="BM15" s="25">
        <v>0.72</v>
      </c>
      <c r="BN15" s="25">
        <v>0.02</v>
      </c>
      <c r="BO15" s="25">
        <v>0.01</v>
      </c>
      <c r="BP15" s="25">
        <v>0</v>
      </c>
      <c r="BQ15" s="25">
        <v>0.1</v>
      </c>
      <c r="BR15" s="25">
        <v>0.26</v>
      </c>
      <c r="BS15" s="25">
        <v>2.84</v>
      </c>
      <c r="BT15" s="25">
        <v>0</v>
      </c>
      <c r="BU15" s="25">
        <v>0</v>
      </c>
      <c r="BV15" s="25">
        <v>1.51</v>
      </c>
      <c r="BW15" s="25">
        <v>0.03</v>
      </c>
      <c r="BX15" s="25">
        <v>0.01</v>
      </c>
      <c r="BY15" s="25">
        <v>0</v>
      </c>
      <c r="BZ15" s="25">
        <v>0</v>
      </c>
      <c r="CA15" s="25">
        <v>0</v>
      </c>
      <c r="CB15" s="25">
        <v>573.66999999999996</v>
      </c>
      <c r="CC15" s="27">
        <v>60</v>
      </c>
      <c r="CD15" s="25" t="e">
        <f>$I$15/$I$26*100</f>
        <v>#DIV/0!</v>
      </c>
      <c r="CE15" s="25">
        <v>109.16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22.88</v>
      </c>
      <c r="CQ15" s="25">
        <v>1.48</v>
      </c>
    </row>
    <row r="16" spans="1:95" s="5" customFormat="1" ht="15">
      <c r="A16" s="41"/>
      <c r="B16" s="16"/>
      <c r="C16" s="11"/>
      <c r="D16" s="11"/>
      <c r="E16" s="11"/>
      <c r="F16" s="11"/>
      <c r="G16" s="11"/>
      <c r="H16" s="11"/>
      <c r="I16" s="11"/>
      <c r="CC16" s="11"/>
    </row>
    <row r="17" spans="1:95" s="5" customFormat="1" ht="15">
      <c r="A17" s="41"/>
      <c r="B17" s="18" t="s">
        <v>96</v>
      </c>
      <c r="C17" s="11"/>
      <c r="D17" s="11"/>
      <c r="E17" s="11"/>
      <c r="F17" s="11"/>
      <c r="G17" s="11"/>
      <c r="H17" s="11"/>
      <c r="I17" s="11"/>
      <c r="CC17" s="11"/>
    </row>
    <row r="18" spans="1:95" s="22" customFormat="1" ht="15">
      <c r="A18" s="38" t="str">
        <f>"148"</f>
        <v>148</v>
      </c>
      <c r="B18" s="23" t="s">
        <v>97</v>
      </c>
      <c r="C18" s="24" t="str">
        <f>"250/12,5"</f>
        <v>250/12,5</v>
      </c>
      <c r="D18" s="24">
        <v>5.95</v>
      </c>
      <c r="E18" s="24">
        <v>0.03</v>
      </c>
      <c r="F18" s="24">
        <v>5.63</v>
      </c>
      <c r="G18" s="24">
        <v>0.28999999999999998</v>
      </c>
      <c r="H18" s="24">
        <v>15.26</v>
      </c>
      <c r="I18" s="24">
        <v>134.19406999999998</v>
      </c>
      <c r="J18" s="22">
        <v>2.72</v>
      </c>
      <c r="K18" s="22">
        <v>0.13</v>
      </c>
      <c r="L18" s="22">
        <v>0</v>
      </c>
      <c r="M18" s="22">
        <v>0</v>
      </c>
      <c r="N18" s="22">
        <v>1.75</v>
      </c>
      <c r="O18" s="22">
        <v>12.35</v>
      </c>
      <c r="P18" s="22">
        <v>1.1599999999999999</v>
      </c>
      <c r="Q18" s="22">
        <v>0</v>
      </c>
      <c r="R18" s="22">
        <v>0</v>
      </c>
      <c r="S18" s="22">
        <v>0.05</v>
      </c>
      <c r="T18" s="22">
        <v>3.48</v>
      </c>
      <c r="U18" s="22">
        <v>1180.05</v>
      </c>
      <c r="V18" s="22">
        <v>96.73</v>
      </c>
      <c r="W18" s="22">
        <v>21.23</v>
      </c>
      <c r="X18" s="22">
        <v>11.01</v>
      </c>
      <c r="Y18" s="22">
        <v>27.75</v>
      </c>
      <c r="Z18" s="22">
        <v>0.81</v>
      </c>
      <c r="AA18" s="22">
        <v>22.02</v>
      </c>
      <c r="AB18" s="22">
        <v>975.2</v>
      </c>
      <c r="AC18" s="22">
        <v>232.65</v>
      </c>
      <c r="AD18" s="22">
        <v>0.46</v>
      </c>
      <c r="AE18" s="22">
        <v>0.05</v>
      </c>
      <c r="AF18" s="22">
        <v>0.05</v>
      </c>
      <c r="AG18" s="22">
        <v>0.91</v>
      </c>
      <c r="AH18" s="22">
        <v>1.87</v>
      </c>
      <c r="AI18" s="22">
        <v>0.6</v>
      </c>
      <c r="AJ18" s="22">
        <v>0</v>
      </c>
      <c r="AK18" s="22">
        <v>94.75</v>
      </c>
      <c r="AL18" s="22">
        <v>86.25</v>
      </c>
      <c r="AM18" s="22">
        <v>159.57</v>
      </c>
      <c r="AN18" s="22">
        <v>52.46</v>
      </c>
      <c r="AO18" s="22">
        <v>30.5</v>
      </c>
      <c r="AP18" s="22">
        <v>63.45</v>
      </c>
      <c r="AQ18" s="22">
        <v>21.01</v>
      </c>
      <c r="AR18" s="22">
        <v>99.27</v>
      </c>
      <c r="AS18" s="22">
        <v>68.34</v>
      </c>
      <c r="AT18" s="22">
        <v>80.569999999999993</v>
      </c>
      <c r="AU18" s="22">
        <v>79.06</v>
      </c>
      <c r="AV18" s="22">
        <v>40.340000000000003</v>
      </c>
      <c r="AW18" s="22">
        <v>69.989999999999995</v>
      </c>
      <c r="AX18" s="22">
        <v>611.72</v>
      </c>
      <c r="AY18" s="22">
        <v>0</v>
      </c>
      <c r="AZ18" s="22">
        <v>188.66</v>
      </c>
      <c r="BA18" s="22">
        <v>99.83</v>
      </c>
      <c r="BB18" s="22">
        <v>50.48</v>
      </c>
      <c r="BC18" s="22">
        <v>39.39</v>
      </c>
      <c r="BD18" s="22">
        <v>0.16</v>
      </c>
      <c r="BE18" s="22">
        <v>0.04</v>
      </c>
      <c r="BF18" s="22">
        <v>0.03</v>
      </c>
      <c r="BG18" s="22">
        <v>0.08</v>
      </c>
      <c r="BH18" s="22">
        <v>0.11</v>
      </c>
      <c r="BI18" s="22">
        <v>0.34</v>
      </c>
      <c r="BJ18" s="22">
        <v>0</v>
      </c>
      <c r="BK18" s="22">
        <v>1.1200000000000001</v>
      </c>
      <c r="BL18" s="22">
        <v>0</v>
      </c>
      <c r="BM18" s="22">
        <v>0.33</v>
      </c>
      <c r="BN18" s="22">
        <v>0</v>
      </c>
      <c r="BO18" s="22">
        <v>0</v>
      </c>
      <c r="BP18" s="22">
        <v>0</v>
      </c>
      <c r="BQ18" s="22">
        <v>0.04</v>
      </c>
      <c r="BR18" s="22">
        <v>0.13</v>
      </c>
      <c r="BS18" s="22">
        <v>1</v>
      </c>
      <c r="BT18" s="22">
        <v>0</v>
      </c>
      <c r="BU18" s="22">
        <v>0</v>
      </c>
      <c r="BV18" s="22">
        <v>0.13</v>
      </c>
      <c r="BW18" s="22">
        <v>0.01</v>
      </c>
      <c r="BX18" s="22">
        <v>0</v>
      </c>
      <c r="BY18" s="22">
        <v>0</v>
      </c>
      <c r="BZ18" s="22">
        <v>0</v>
      </c>
      <c r="CA18" s="22">
        <v>0</v>
      </c>
      <c r="CB18" s="22">
        <v>272.79000000000002</v>
      </c>
      <c r="CC18" s="24">
        <v>16.52</v>
      </c>
      <c r="CE18" s="22">
        <v>184.55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</v>
      </c>
    </row>
    <row r="19" spans="1:95" s="22" customFormat="1" ht="30">
      <c r="A19" s="38" t="str">
        <f>"268"</f>
        <v>268</v>
      </c>
      <c r="B19" s="23" t="s">
        <v>98</v>
      </c>
      <c r="C19" s="24" t="str">
        <f>"90"</f>
        <v>90</v>
      </c>
      <c r="D19" s="24">
        <v>10.86</v>
      </c>
      <c r="E19" s="24">
        <v>9.64</v>
      </c>
      <c r="F19" s="24">
        <v>21.21</v>
      </c>
      <c r="G19" s="24">
        <v>4.17</v>
      </c>
      <c r="H19" s="24">
        <v>8.59</v>
      </c>
      <c r="I19" s="24">
        <v>268.30911600000002</v>
      </c>
      <c r="J19" s="22">
        <v>8.93</v>
      </c>
      <c r="K19" s="22">
        <v>3.51</v>
      </c>
      <c r="L19" s="22">
        <v>0</v>
      </c>
      <c r="M19" s="22">
        <v>0</v>
      </c>
      <c r="N19" s="22">
        <v>1.38</v>
      </c>
      <c r="O19" s="22">
        <v>6.74</v>
      </c>
      <c r="P19" s="22">
        <v>0.48</v>
      </c>
      <c r="Q19" s="22">
        <v>0</v>
      </c>
      <c r="R19" s="22">
        <v>0</v>
      </c>
      <c r="S19" s="22">
        <v>7.0000000000000007E-2</v>
      </c>
      <c r="T19" s="22">
        <v>1.89</v>
      </c>
      <c r="U19" s="22">
        <v>390.2</v>
      </c>
      <c r="V19" s="22">
        <v>206.53</v>
      </c>
      <c r="W19" s="22">
        <v>33.86</v>
      </c>
      <c r="X19" s="22">
        <v>22.1</v>
      </c>
      <c r="Y19" s="22">
        <v>122.01</v>
      </c>
      <c r="Z19" s="22">
        <v>1.43</v>
      </c>
      <c r="AA19" s="22">
        <v>3.46</v>
      </c>
      <c r="AB19" s="22">
        <v>2.16</v>
      </c>
      <c r="AC19" s="22">
        <v>4.75</v>
      </c>
      <c r="AD19" s="22">
        <v>2.85</v>
      </c>
      <c r="AE19" s="22">
        <v>0.34</v>
      </c>
      <c r="AF19" s="22">
        <v>0.12</v>
      </c>
      <c r="AG19" s="22">
        <v>1.81</v>
      </c>
      <c r="AH19" s="22">
        <v>4.54</v>
      </c>
      <c r="AI19" s="22">
        <v>0.06</v>
      </c>
      <c r="AJ19" s="22">
        <v>0</v>
      </c>
      <c r="AK19" s="22">
        <v>525.77</v>
      </c>
      <c r="AL19" s="22">
        <v>447.95</v>
      </c>
      <c r="AM19" s="22">
        <v>679.52</v>
      </c>
      <c r="AN19" s="22">
        <v>783.92</v>
      </c>
      <c r="AO19" s="22">
        <v>216.38</v>
      </c>
      <c r="AP19" s="22">
        <v>413.79</v>
      </c>
      <c r="AQ19" s="22">
        <v>120.85</v>
      </c>
      <c r="AR19" s="22">
        <v>366.97</v>
      </c>
      <c r="AS19" s="22">
        <v>489.08</v>
      </c>
      <c r="AT19" s="22">
        <v>556.14</v>
      </c>
      <c r="AU19" s="22">
        <v>836.43</v>
      </c>
      <c r="AV19" s="22">
        <v>363.8</v>
      </c>
      <c r="AW19" s="22">
        <v>439.73</v>
      </c>
      <c r="AX19" s="22">
        <v>1407.12</v>
      </c>
      <c r="AY19" s="22">
        <v>107.56</v>
      </c>
      <c r="AZ19" s="22">
        <v>411.26</v>
      </c>
      <c r="BA19" s="22">
        <v>386.58</v>
      </c>
      <c r="BB19" s="22">
        <v>329</v>
      </c>
      <c r="BC19" s="22">
        <v>115.78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0.25</v>
      </c>
      <c r="BL19" s="22">
        <v>0</v>
      </c>
      <c r="BM19" s="22">
        <v>0.17</v>
      </c>
      <c r="BN19" s="22">
        <v>0.01</v>
      </c>
      <c r="BO19" s="22">
        <v>0.03</v>
      </c>
      <c r="BP19" s="22">
        <v>0</v>
      </c>
      <c r="BQ19" s="22">
        <v>0</v>
      </c>
      <c r="BR19" s="22">
        <v>0</v>
      </c>
      <c r="BS19" s="22">
        <v>0.96</v>
      </c>
      <c r="BT19" s="22">
        <v>0</v>
      </c>
      <c r="BU19" s="22">
        <v>0</v>
      </c>
      <c r="BV19" s="22">
        <v>2.39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59.64</v>
      </c>
      <c r="CC19" s="24">
        <v>48.72</v>
      </c>
      <c r="CE19" s="22">
        <v>3.82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0.9</v>
      </c>
    </row>
    <row r="20" spans="1:95" s="22" customFormat="1" ht="15">
      <c r="A20" s="38" t="str">
        <f>"173"</f>
        <v>173</v>
      </c>
      <c r="B20" s="23" t="s">
        <v>99</v>
      </c>
      <c r="C20" s="24" t="str">
        <f>"150"</f>
        <v>150</v>
      </c>
      <c r="D20" s="24">
        <v>0.5</v>
      </c>
      <c r="E20" s="24">
        <v>0.05</v>
      </c>
      <c r="F20" s="24">
        <v>8.3699999999999992</v>
      </c>
      <c r="G20" s="24">
        <v>0</v>
      </c>
      <c r="H20" s="24">
        <v>8.8800000000000008</v>
      </c>
      <c r="I20" s="24">
        <v>111.08912500000001</v>
      </c>
      <c r="J20" s="22">
        <v>5.36</v>
      </c>
      <c r="K20" s="22">
        <v>0.25</v>
      </c>
      <c r="L20" s="22">
        <v>0</v>
      </c>
      <c r="M20" s="22">
        <v>0</v>
      </c>
      <c r="N20" s="22">
        <v>8.8800000000000008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1.27</v>
      </c>
      <c r="U20" s="22">
        <v>381.2</v>
      </c>
      <c r="V20" s="22">
        <v>58.67</v>
      </c>
      <c r="W20" s="22">
        <v>11.18</v>
      </c>
      <c r="X20" s="22">
        <v>3.52</v>
      </c>
      <c r="Y20" s="22">
        <v>9.9499999999999993</v>
      </c>
      <c r="Z20" s="22">
        <v>0.09</v>
      </c>
      <c r="AA20" s="22">
        <v>57.82</v>
      </c>
      <c r="AB20" s="22">
        <v>37.24</v>
      </c>
      <c r="AC20" s="22">
        <v>65.3</v>
      </c>
      <c r="AD20" s="22">
        <v>0.1</v>
      </c>
      <c r="AE20" s="22">
        <v>0</v>
      </c>
      <c r="AF20" s="22">
        <v>0.02</v>
      </c>
      <c r="AG20" s="22">
        <v>0.11</v>
      </c>
      <c r="AH20" s="22">
        <v>0.02</v>
      </c>
      <c r="AI20" s="22">
        <v>7.46</v>
      </c>
      <c r="AJ20" s="22">
        <v>0</v>
      </c>
      <c r="AK20" s="22">
        <v>2.5499999999999998</v>
      </c>
      <c r="AL20" s="22">
        <v>2.4500000000000002</v>
      </c>
      <c r="AM20" s="22">
        <v>4.6100000000000003</v>
      </c>
      <c r="AN20" s="22">
        <v>2.74</v>
      </c>
      <c r="AO20" s="22">
        <v>1.08</v>
      </c>
      <c r="AP20" s="22">
        <v>2.94</v>
      </c>
      <c r="AQ20" s="22">
        <v>2.65</v>
      </c>
      <c r="AR20" s="22">
        <v>2.5499999999999998</v>
      </c>
      <c r="AS20" s="22">
        <v>2.16</v>
      </c>
      <c r="AT20" s="22">
        <v>1.57</v>
      </c>
      <c r="AU20" s="22">
        <v>3.53</v>
      </c>
      <c r="AV20" s="22">
        <v>2.16</v>
      </c>
      <c r="AW20" s="22">
        <v>1.47</v>
      </c>
      <c r="AX20" s="22">
        <v>8.7200000000000006</v>
      </c>
      <c r="AY20" s="22">
        <v>0</v>
      </c>
      <c r="AZ20" s="22">
        <v>2.94</v>
      </c>
      <c r="BA20" s="22">
        <v>3.33</v>
      </c>
      <c r="BB20" s="22">
        <v>2.5499999999999998</v>
      </c>
      <c r="BC20" s="22">
        <v>0.59</v>
      </c>
      <c r="BD20" s="22">
        <v>0.37</v>
      </c>
      <c r="BE20" s="22">
        <v>0.08</v>
      </c>
      <c r="BF20" s="22">
        <v>7.0000000000000007E-2</v>
      </c>
      <c r="BG20" s="22">
        <v>0.19</v>
      </c>
      <c r="BH20" s="22">
        <v>0.24</v>
      </c>
      <c r="BI20" s="22">
        <v>0.77</v>
      </c>
      <c r="BJ20" s="22">
        <v>0</v>
      </c>
      <c r="BK20" s="22">
        <v>2.41</v>
      </c>
      <c r="BL20" s="22">
        <v>0</v>
      </c>
      <c r="BM20" s="22">
        <v>0.74</v>
      </c>
      <c r="BN20" s="22">
        <v>0</v>
      </c>
      <c r="BO20" s="22">
        <v>0</v>
      </c>
      <c r="BP20" s="22">
        <v>0</v>
      </c>
      <c r="BQ20" s="22">
        <v>0.08</v>
      </c>
      <c r="BR20" s="22">
        <v>0.28000000000000003</v>
      </c>
      <c r="BS20" s="22">
        <v>2.23</v>
      </c>
      <c r="BT20" s="22">
        <v>0</v>
      </c>
      <c r="BU20" s="22">
        <v>0</v>
      </c>
      <c r="BV20" s="22">
        <v>0.08</v>
      </c>
      <c r="BW20" s="22">
        <v>0.01</v>
      </c>
      <c r="BX20" s="22">
        <v>0</v>
      </c>
      <c r="BY20" s="22">
        <v>0</v>
      </c>
      <c r="BZ20" s="22">
        <v>0</v>
      </c>
      <c r="CA20" s="22">
        <v>0</v>
      </c>
      <c r="CB20" s="22">
        <v>154.08000000000001</v>
      </c>
      <c r="CC20" s="24">
        <v>12</v>
      </c>
      <c r="CE20" s="22">
        <v>64.03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5</v>
      </c>
      <c r="CQ20" s="22">
        <v>1</v>
      </c>
    </row>
    <row r="21" spans="1:95" s="22" customFormat="1" ht="15">
      <c r="A21" s="38" t="str">
        <f>"705"</f>
        <v>705</v>
      </c>
      <c r="B21" s="23" t="s">
        <v>100</v>
      </c>
      <c r="C21" s="24" t="str">
        <f>"200"</f>
        <v>200</v>
      </c>
      <c r="D21" s="24">
        <v>0.3</v>
      </c>
      <c r="E21" s="24">
        <v>0</v>
      </c>
      <c r="F21" s="24">
        <v>0.12</v>
      </c>
      <c r="G21" s="24">
        <v>0.14000000000000001</v>
      </c>
      <c r="H21" s="24">
        <v>24.21</v>
      </c>
      <c r="I21" s="24">
        <v>92.300520000000006</v>
      </c>
      <c r="J21" s="22">
        <v>0.02</v>
      </c>
      <c r="K21" s="22">
        <v>0</v>
      </c>
      <c r="L21" s="22">
        <v>0</v>
      </c>
      <c r="M21" s="22">
        <v>0</v>
      </c>
      <c r="N21" s="22">
        <v>21.69</v>
      </c>
      <c r="O21" s="22">
        <v>0.55000000000000004</v>
      </c>
      <c r="P21" s="22">
        <v>1.97</v>
      </c>
      <c r="Q21" s="22">
        <v>0</v>
      </c>
      <c r="R21" s="22">
        <v>0</v>
      </c>
      <c r="S21" s="22">
        <v>0.46</v>
      </c>
      <c r="T21" s="22">
        <v>0.46</v>
      </c>
      <c r="U21" s="22">
        <v>1.2</v>
      </c>
      <c r="V21" s="22">
        <v>4.58</v>
      </c>
      <c r="W21" s="22">
        <v>5.46</v>
      </c>
      <c r="X21" s="22">
        <v>1.39</v>
      </c>
      <c r="Y21" s="22">
        <v>1.39</v>
      </c>
      <c r="Z21" s="22">
        <v>0.28000000000000003</v>
      </c>
      <c r="AA21" s="22">
        <v>0</v>
      </c>
      <c r="AB21" s="22">
        <v>416</v>
      </c>
      <c r="AC21" s="22">
        <v>86.8</v>
      </c>
      <c r="AD21" s="22">
        <v>0.34</v>
      </c>
      <c r="AE21" s="22">
        <v>0.01</v>
      </c>
      <c r="AF21" s="22">
        <v>0.02</v>
      </c>
      <c r="AG21" s="22">
        <v>0.1</v>
      </c>
      <c r="AH21" s="22">
        <v>0.14000000000000001</v>
      </c>
      <c r="AI21" s="22">
        <v>52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212.02</v>
      </c>
      <c r="CC21" s="24">
        <v>10.63</v>
      </c>
      <c r="CE21" s="22">
        <v>69.33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20</v>
      </c>
      <c r="CQ21" s="22">
        <v>0</v>
      </c>
    </row>
    <row r="22" spans="1:95" s="22" customFormat="1" ht="15">
      <c r="A22" s="38" t="str">
        <f>"ТТК 246"</f>
        <v>ТТК 246</v>
      </c>
      <c r="B22" s="23" t="s">
        <v>101</v>
      </c>
      <c r="C22" s="42">
        <v>41</v>
      </c>
      <c r="D22" s="24">
        <v>3.52</v>
      </c>
      <c r="E22" s="24">
        <v>0.23</v>
      </c>
      <c r="F22" s="24">
        <v>1.81</v>
      </c>
      <c r="G22" s="24">
        <v>1.5</v>
      </c>
      <c r="H22" s="24">
        <v>25.51</v>
      </c>
      <c r="I22" s="24">
        <v>129.88720381252</v>
      </c>
      <c r="J22" s="22">
        <v>0.22</v>
      </c>
      <c r="K22" s="22">
        <v>0.81</v>
      </c>
      <c r="L22" s="22">
        <v>0</v>
      </c>
      <c r="M22" s="22">
        <v>0</v>
      </c>
      <c r="N22" s="22">
        <v>2.27</v>
      </c>
      <c r="O22" s="22">
        <v>21.16</v>
      </c>
      <c r="P22" s="22">
        <v>2.09</v>
      </c>
      <c r="Q22" s="22">
        <v>0</v>
      </c>
      <c r="R22" s="22">
        <v>0</v>
      </c>
      <c r="S22" s="22">
        <v>0</v>
      </c>
      <c r="T22" s="22">
        <v>0.74</v>
      </c>
      <c r="U22" s="22">
        <v>184.79</v>
      </c>
      <c r="V22" s="22">
        <v>72.17</v>
      </c>
      <c r="W22" s="22">
        <v>9.9499999999999993</v>
      </c>
      <c r="X22" s="22">
        <v>10.71</v>
      </c>
      <c r="Y22" s="22">
        <v>45.25</v>
      </c>
      <c r="Z22" s="22">
        <v>0.71</v>
      </c>
      <c r="AA22" s="22">
        <v>1.28</v>
      </c>
      <c r="AB22" s="22">
        <v>0.31</v>
      </c>
      <c r="AC22" s="22">
        <v>1.36</v>
      </c>
      <c r="AD22" s="22">
        <v>1.06</v>
      </c>
      <c r="AE22" s="22">
        <v>0.08</v>
      </c>
      <c r="AF22" s="22">
        <v>0.03</v>
      </c>
      <c r="AG22" s="22">
        <v>0.7</v>
      </c>
      <c r="AH22" s="22">
        <v>1.19</v>
      </c>
      <c r="AI22" s="22">
        <v>0</v>
      </c>
      <c r="AJ22" s="22">
        <v>0</v>
      </c>
      <c r="AK22" s="22">
        <v>164.87</v>
      </c>
      <c r="AL22" s="22">
        <v>151.27000000000001</v>
      </c>
      <c r="AM22" s="22">
        <v>277.23</v>
      </c>
      <c r="AN22" s="22">
        <v>96.87</v>
      </c>
      <c r="AO22" s="22">
        <v>54.52</v>
      </c>
      <c r="AP22" s="22">
        <v>111.68</v>
      </c>
      <c r="AQ22" s="22">
        <v>35.53</v>
      </c>
      <c r="AR22" s="22">
        <v>171.07</v>
      </c>
      <c r="AS22" s="22">
        <v>114.83</v>
      </c>
      <c r="AT22" s="22">
        <v>139.87</v>
      </c>
      <c r="AU22" s="22">
        <v>124.72</v>
      </c>
      <c r="AV22" s="22">
        <v>70.14</v>
      </c>
      <c r="AW22" s="22">
        <v>121.03</v>
      </c>
      <c r="AX22" s="22">
        <v>1023.6</v>
      </c>
      <c r="AY22" s="22">
        <v>7.0000000000000007E-2</v>
      </c>
      <c r="AZ22" s="22">
        <v>321.48</v>
      </c>
      <c r="BA22" s="22">
        <v>173.58</v>
      </c>
      <c r="BB22" s="22">
        <v>91.7</v>
      </c>
      <c r="BC22" s="22">
        <v>67.62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0.12</v>
      </c>
      <c r="BL22" s="22">
        <v>0</v>
      </c>
      <c r="BM22" s="22">
        <v>0.05</v>
      </c>
      <c r="BN22" s="22">
        <v>0</v>
      </c>
      <c r="BO22" s="22">
        <v>0.01</v>
      </c>
      <c r="BP22" s="22">
        <v>0</v>
      </c>
      <c r="BQ22" s="22">
        <v>0</v>
      </c>
      <c r="BR22" s="22">
        <v>0.01</v>
      </c>
      <c r="BS22" s="22">
        <v>0.33</v>
      </c>
      <c r="BT22" s="22">
        <v>0</v>
      </c>
      <c r="BU22" s="22">
        <v>0</v>
      </c>
      <c r="BV22" s="22">
        <v>0.88</v>
      </c>
      <c r="BW22" s="22">
        <v>0.01</v>
      </c>
      <c r="BX22" s="22">
        <v>0</v>
      </c>
      <c r="BY22" s="22">
        <v>0</v>
      </c>
      <c r="BZ22" s="22">
        <v>0</v>
      </c>
      <c r="CA22" s="22">
        <v>0</v>
      </c>
      <c r="CB22" s="22">
        <v>22.03</v>
      </c>
      <c r="CC22" s="24">
        <v>2.13</v>
      </c>
      <c r="CE22" s="22">
        <v>1.33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1.89</v>
      </c>
      <c r="CQ22" s="22">
        <v>0.48</v>
      </c>
    </row>
    <row r="23" spans="1:95" s="19" customFormat="1" ht="30">
      <c r="A23" s="39" t="str">
        <f>"71"</f>
        <v>71</v>
      </c>
      <c r="B23" s="20" t="s">
        <v>102</v>
      </c>
      <c r="C23" s="21" t="str">
        <f>"50"</f>
        <v>50</v>
      </c>
      <c r="D23" s="21">
        <v>0.54</v>
      </c>
      <c r="E23" s="21">
        <v>0</v>
      </c>
      <c r="F23" s="21">
        <v>0.1</v>
      </c>
      <c r="G23" s="21">
        <v>0.1</v>
      </c>
      <c r="H23" s="21">
        <v>2.5499999999999998</v>
      </c>
      <c r="I23" s="21">
        <v>12.705700000000002</v>
      </c>
      <c r="J23" s="19">
        <v>0</v>
      </c>
      <c r="K23" s="19">
        <v>0</v>
      </c>
      <c r="L23" s="19">
        <v>0</v>
      </c>
      <c r="M23" s="19">
        <v>0</v>
      </c>
      <c r="N23" s="19">
        <v>1.72</v>
      </c>
      <c r="O23" s="19">
        <v>0.15</v>
      </c>
      <c r="P23" s="19">
        <v>0.69</v>
      </c>
      <c r="Q23" s="19">
        <v>0</v>
      </c>
      <c r="R23" s="19">
        <v>0</v>
      </c>
      <c r="S23" s="19">
        <v>0.39</v>
      </c>
      <c r="T23" s="19">
        <v>0.34</v>
      </c>
      <c r="U23" s="19">
        <v>1.47</v>
      </c>
      <c r="V23" s="19">
        <v>142.1</v>
      </c>
      <c r="W23" s="19">
        <v>6.86</v>
      </c>
      <c r="X23" s="19">
        <v>9.8000000000000007</v>
      </c>
      <c r="Y23" s="19">
        <v>12.74</v>
      </c>
      <c r="Z23" s="19">
        <v>0.44</v>
      </c>
      <c r="AA23" s="19">
        <v>0</v>
      </c>
      <c r="AB23" s="19">
        <v>392</v>
      </c>
      <c r="AC23" s="19">
        <v>66.5</v>
      </c>
      <c r="AD23" s="19">
        <v>0.35</v>
      </c>
      <c r="AE23" s="19">
        <v>0.03</v>
      </c>
      <c r="AF23" s="19">
        <v>0.02</v>
      </c>
      <c r="AG23" s="19">
        <v>0.25</v>
      </c>
      <c r="AH23" s="19">
        <v>0.35</v>
      </c>
      <c r="AI23" s="19">
        <v>12.25</v>
      </c>
      <c r="AJ23" s="19">
        <v>0</v>
      </c>
      <c r="AK23" s="19">
        <v>11.76</v>
      </c>
      <c r="AL23" s="19">
        <v>12.74</v>
      </c>
      <c r="AM23" s="19">
        <v>17.64</v>
      </c>
      <c r="AN23" s="19">
        <v>19.600000000000001</v>
      </c>
      <c r="AO23" s="19">
        <v>3.43</v>
      </c>
      <c r="AP23" s="19">
        <v>14.21</v>
      </c>
      <c r="AQ23" s="19">
        <v>3.92</v>
      </c>
      <c r="AR23" s="19">
        <v>12.25</v>
      </c>
      <c r="AS23" s="19">
        <v>13.23</v>
      </c>
      <c r="AT23" s="19">
        <v>11.27</v>
      </c>
      <c r="AU23" s="19">
        <v>67.62</v>
      </c>
      <c r="AV23" s="19">
        <v>7.84</v>
      </c>
      <c r="AW23" s="19">
        <v>9.8000000000000007</v>
      </c>
      <c r="AX23" s="19">
        <v>251.86</v>
      </c>
      <c r="AY23" s="19">
        <v>0</v>
      </c>
      <c r="AZ23" s="19">
        <v>9.31</v>
      </c>
      <c r="BA23" s="19">
        <v>12.74</v>
      </c>
      <c r="BB23" s="19">
        <v>12.25</v>
      </c>
      <c r="BC23" s="19">
        <v>2.4500000000000002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46</v>
      </c>
      <c r="CC23" s="21"/>
      <c r="CE23" s="19">
        <v>65.33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</row>
    <row r="24" spans="1:95" s="25" customFormat="1" ht="14.25">
      <c r="A24" s="40"/>
      <c r="B24" s="26" t="s">
        <v>103</v>
      </c>
      <c r="C24" s="27">
        <v>792.69</v>
      </c>
      <c r="D24" s="27">
        <v>21.67</v>
      </c>
      <c r="E24" s="27">
        <v>9.94</v>
      </c>
      <c r="F24" s="27">
        <v>37.229999999999997</v>
      </c>
      <c r="G24" s="27">
        <v>6.2</v>
      </c>
      <c r="H24" s="27">
        <v>85</v>
      </c>
      <c r="I24" s="27">
        <v>748.49</v>
      </c>
      <c r="J24" s="25">
        <v>17.260000000000002</v>
      </c>
      <c r="K24" s="25">
        <v>4.6900000000000004</v>
      </c>
      <c r="L24" s="25">
        <v>0</v>
      </c>
      <c r="M24" s="25">
        <v>0</v>
      </c>
      <c r="N24" s="25">
        <v>37.68</v>
      </c>
      <c r="O24" s="25">
        <v>40.93</v>
      </c>
      <c r="P24" s="25">
        <v>6.38</v>
      </c>
      <c r="Q24" s="25">
        <v>0</v>
      </c>
      <c r="R24" s="25">
        <v>0</v>
      </c>
      <c r="S24" s="25">
        <v>0.97</v>
      </c>
      <c r="T24" s="25">
        <v>8.1999999999999993</v>
      </c>
      <c r="U24" s="25">
        <v>2138.9</v>
      </c>
      <c r="V24" s="25">
        <v>580.77</v>
      </c>
      <c r="W24" s="25">
        <v>88.53</v>
      </c>
      <c r="X24" s="25">
        <v>58.53</v>
      </c>
      <c r="Y24" s="25">
        <v>219.1</v>
      </c>
      <c r="Z24" s="25">
        <v>3.75</v>
      </c>
      <c r="AA24" s="25">
        <v>84.58</v>
      </c>
      <c r="AB24" s="25">
        <v>1822.91</v>
      </c>
      <c r="AC24" s="25">
        <v>457.36</v>
      </c>
      <c r="AD24" s="25">
        <v>5.16</v>
      </c>
      <c r="AE24" s="25">
        <v>0.51</v>
      </c>
      <c r="AF24" s="25">
        <v>0.26</v>
      </c>
      <c r="AG24" s="25">
        <v>3.87</v>
      </c>
      <c r="AH24" s="25">
        <v>8.11</v>
      </c>
      <c r="AI24" s="25">
        <v>72.37</v>
      </c>
      <c r="AJ24" s="25">
        <v>0</v>
      </c>
      <c r="AK24" s="25">
        <v>799.7</v>
      </c>
      <c r="AL24" s="25">
        <v>700.66</v>
      </c>
      <c r="AM24" s="25">
        <v>1138.56</v>
      </c>
      <c r="AN24" s="25">
        <v>955.59</v>
      </c>
      <c r="AO24" s="25">
        <v>305.92</v>
      </c>
      <c r="AP24" s="25">
        <v>606.07000000000005</v>
      </c>
      <c r="AQ24" s="25">
        <v>183.96</v>
      </c>
      <c r="AR24" s="25">
        <v>652.1</v>
      </c>
      <c r="AS24" s="25">
        <v>687.63</v>
      </c>
      <c r="AT24" s="25">
        <v>789.42</v>
      </c>
      <c r="AU24" s="25">
        <v>1111.3599999999999</v>
      </c>
      <c r="AV24" s="25">
        <v>484.28</v>
      </c>
      <c r="AW24" s="25">
        <v>642.01</v>
      </c>
      <c r="AX24" s="25">
        <v>3303.03</v>
      </c>
      <c r="AY24" s="25">
        <v>107.63</v>
      </c>
      <c r="AZ24" s="25">
        <v>933.65</v>
      </c>
      <c r="BA24" s="25">
        <v>676.07</v>
      </c>
      <c r="BB24" s="25">
        <v>485.98</v>
      </c>
      <c r="BC24" s="25">
        <v>225.83</v>
      </c>
      <c r="BD24" s="25">
        <v>0.53</v>
      </c>
      <c r="BE24" s="25">
        <v>0.12</v>
      </c>
      <c r="BF24" s="25">
        <v>0.1</v>
      </c>
      <c r="BG24" s="25">
        <v>0.27</v>
      </c>
      <c r="BH24" s="25">
        <v>0.34</v>
      </c>
      <c r="BI24" s="25">
        <v>1.1100000000000001</v>
      </c>
      <c r="BJ24" s="25">
        <v>0</v>
      </c>
      <c r="BK24" s="25">
        <v>3.9</v>
      </c>
      <c r="BL24" s="25">
        <v>0</v>
      </c>
      <c r="BM24" s="25">
        <v>1.29</v>
      </c>
      <c r="BN24" s="25">
        <v>0.02</v>
      </c>
      <c r="BO24" s="25">
        <v>0.04</v>
      </c>
      <c r="BP24" s="25">
        <v>0</v>
      </c>
      <c r="BQ24" s="25">
        <v>0.12</v>
      </c>
      <c r="BR24" s="25">
        <v>0.41</v>
      </c>
      <c r="BS24" s="25">
        <v>4.5199999999999996</v>
      </c>
      <c r="BT24" s="25">
        <v>0</v>
      </c>
      <c r="BU24" s="25">
        <v>0</v>
      </c>
      <c r="BV24" s="25">
        <v>3.48</v>
      </c>
      <c r="BW24" s="25">
        <v>0.02</v>
      </c>
      <c r="BX24" s="25">
        <v>0</v>
      </c>
      <c r="BY24" s="25">
        <v>0</v>
      </c>
      <c r="BZ24" s="25">
        <v>0</v>
      </c>
      <c r="CA24" s="25">
        <v>0</v>
      </c>
      <c r="CB24" s="25">
        <v>766.57</v>
      </c>
      <c r="CC24" s="27">
        <v>90</v>
      </c>
      <c r="CD24" s="25" t="e">
        <f>$I$24/$I$26*100</f>
        <v>#DIV/0!</v>
      </c>
      <c r="CE24" s="25">
        <v>388.39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26.89</v>
      </c>
      <c r="CQ24" s="25">
        <v>5.38</v>
      </c>
    </row>
    <row r="25" spans="1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1:95" s="25" customFormat="1" ht="14.25">
      <c r="B26" s="26"/>
      <c r="C26" s="27"/>
      <c r="D26" s="27"/>
      <c r="E26" s="27"/>
      <c r="F26" s="27"/>
      <c r="G26" s="27"/>
      <c r="H26" s="27"/>
      <c r="I26" s="27"/>
      <c r="CC26" s="27"/>
    </row>
    <row r="27" spans="1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1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15">
      <c r="B29" s="16"/>
      <c r="C29" s="11"/>
      <c r="D29" s="28"/>
      <c r="E29" s="11"/>
      <c r="F29" s="11"/>
      <c r="G29" s="11"/>
      <c r="H29" s="11"/>
      <c r="I29" s="11"/>
      <c r="CC29" s="11"/>
    </row>
    <row r="30" spans="1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1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1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A2:I2"/>
    <mergeCell ref="A8:A9"/>
    <mergeCell ref="B8:B9"/>
    <mergeCell ref="C8:C9"/>
    <mergeCell ref="D8:E8"/>
    <mergeCell ref="CC8:CC9"/>
    <mergeCell ref="W8:Z8"/>
    <mergeCell ref="AA8:AI8"/>
    <mergeCell ref="F8:G8"/>
    <mergeCell ref="H8:H9"/>
    <mergeCell ref="I8:I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D11" sqref="D11"/>
    </sheetView>
  </sheetViews>
  <sheetFormatPr defaultRowHeight="1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>
      <c r="A1" s="32" t="s">
        <v>104</v>
      </c>
      <c r="B1" s="59" t="s">
        <v>125</v>
      </c>
      <c r="C1" s="59"/>
      <c r="D1" s="60"/>
      <c r="E1" s="32" t="s">
        <v>105</v>
      </c>
      <c r="F1" s="30"/>
      <c r="G1" s="32"/>
      <c r="H1" s="32"/>
      <c r="I1" s="32" t="s">
        <v>106</v>
      </c>
      <c r="J1" s="31">
        <v>44634</v>
      </c>
    </row>
    <row r="2" spans="1:10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45" t="s">
        <v>107</v>
      </c>
      <c r="B3" s="45" t="s">
        <v>108</v>
      </c>
      <c r="C3" s="45" t="s">
        <v>109</v>
      </c>
      <c r="D3" s="45" t="s">
        <v>110</v>
      </c>
      <c r="E3" s="45" t="s">
        <v>6</v>
      </c>
      <c r="F3" s="45" t="s">
        <v>111</v>
      </c>
      <c r="G3" s="45" t="s">
        <v>112</v>
      </c>
      <c r="H3" s="45" t="s">
        <v>113</v>
      </c>
      <c r="I3" s="45" t="s">
        <v>114</v>
      </c>
      <c r="J3" s="45" t="s">
        <v>115</v>
      </c>
    </row>
    <row r="4" spans="1:10">
      <c r="A4" s="32" t="s">
        <v>96</v>
      </c>
      <c r="B4" s="32" t="s">
        <v>124</v>
      </c>
      <c r="C4" s="43">
        <v>202</v>
      </c>
      <c r="D4" s="33" t="s">
        <v>129</v>
      </c>
      <c r="E4" s="34">
        <v>100</v>
      </c>
      <c r="F4" s="35">
        <v>5.3</v>
      </c>
      <c r="G4" s="35">
        <v>62.36</v>
      </c>
      <c r="H4" s="35">
        <v>2.5</v>
      </c>
      <c r="I4" s="35">
        <v>0.1</v>
      </c>
      <c r="J4" s="35">
        <v>24.8</v>
      </c>
    </row>
    <row r="5" spans="1:10">
      <c r="A5" s="32"/>
      <c r="B5" s="32" t="s">
        <v>116</v>
      </c>
      <c r="C5" s="44">
        <v>52</v>
      </c>
      <c r="D5" s="33" t="s">
        <v>120</v>
      </c>
      <c r="E5" s="34">
        <v>200</v>
      </c>
      <c r="F5" s="35">
        <v>23.55</v>
      </c>
      <c r="G5" s="35">
        <v>74.66</v>
      </c>
      <c r="H5" s="35">
        <v>1.4</v>
      </c>
      <c r="I5" s="35">
        <v>4.66</v>
      </c>
      <c r="J5" s="35">
        <v>6.72</v>
      </c>
    </row>
    <row r="6" spans="1:10">
      <c r="A6" s="32"/>
      <c r="B6" s="32" t="s">
        <v>119</v>
      </c>
      <c r="C6" s="44">
        <v>278</v>
      </c>
      <c r="D6" s="33" t="s">
        <v>122</v>
      </c>
      <c r="E6" s="34">
        <v>80</v>
      </c>
      <c r="F6" s="35">
        <v>40.35</v>
      </c>
      <c r="G6" s="35">
        <v>163.69</v>
      </c>
      <c r="H6" s="35">
        <v>14.4</v>
      </c>
      <c r="I6" s="35">
        <v>11.66</v>
      </c>
      <c r="J6" s="35">
        <v>11.6</v>
      </c>
    </row>
    <row r="7" spans="1:10">
      <c r="A7" s="32"/>
      <c r="B7" s="32" t="s">
        <v>128</v>
      </c>
      <c r="C7" s="44">
        <v>187</v>
      </c>
      <c r="D7" s="33" t="s">
        <v>121</v>
      </c>
      <c r="E7" s="34">
        <v>150</v>
      </c>
      <c r="F7" s="35">
        <v>14.65</v>
      </c>
      <c r="G7" s="35">
        <v>137.68</v>
      </c>
      <c r="H7" s="35">
        <v>3.1</v>
      </c>
      <c r="I7" s="35">
        <v>0.6</v>
      </c>
      <c r="J7" s="35">
        <v>25.7</v>
      </c>
    </row>
    <row r="8" spans="1:10">
      <c r="A8" s="32"/>
      <c r="B8" s="32"/>
      <c r="C8" s="44">
        <v>878</v>
      </c>
      <c r="D8" s="33" t="s">
        <v>126</v>
      </c>
      <c r="E8" s="34">
        <v>60</v>
      </c>
      <c r="F8" s="35">
        <v>3.3</v>
      </c>
      <c r="G8" s="35">
        <v>111.5</v>
      </c>
      <c r="H8" s="35">
        <v>7.7</v>
      </c>
      <c r="I8" s="35">
        <v>0.4</v>
      </c>
      <c r="J8" s="35">
        <v>53.4</v>
      </c>
    </row>
    <row r="9" spans="1:10">
      <c r="A9" s="32"/>
      <c r="B9" s="32"/>
      <c r="C9" s="44">
        <v>879</v>
      </c>
      <c r="D9" s="33" t="s">
        <v>127</v>
      </c>
      <c r="E9" s="43">
        <v>50</v>
      </c>
      <c r="F9" s="35">
        <v>2.75</v>
      </c>
      <c r="G9" s="35">
        <v>107</v>
      </c>
      <c r="H9" s="35">
        <v>2.35</v>
      </c>
      <c r="I9" s="35">
        <v>0.35</v>
      </c>
      <c r="J9" s="35">
        <v>7.28</v>
      </c>
    </row>
    <row r="10" spans="1:10">
      <c r="A10" s="32"/>
      <c r="B10" s="32" t="s">
        <v>118</v>
      </c>
      <c r="C10" s="44">
        <v>6</v>
      </c>
      <c r="D10" s="33" t="s">
        <v>123</v>
      </c>
      <c r="E10" s="34">
        <v>200</v>
      </c>
      <c r="F10" s="35">
        <v>3.98</v>
      </c>
      <c r="G10" s="35">
        <v>110</v>
      </c>
      <c r="H10" s="35">
        <v>1</v>
      </c>
      <c r="I10" s="35">
        <v>0.06</v>
      </c>
      <c r="J10" s="35">
        <v>27.5</v>
      </c>
    </row>
    <row r="11" spans="1:10">
      <c r="A11" s="32"/>
      <c r="B11" s="37"/>
      <c r="C11" s="43"/>
      <c r="D11" s="33"/>
      <c r="E11" s="34"/>
      <c r="F11" s="35"/>
      <c r="G11" s="34"/>
      <c r="H11" s="36"/>
      <c r="I11" s="36"/>
      <c r="J11" s="36"/>
    </row>
    <row r="12" spans="1:10">
      <c r="A12" s="32"/>
      <c r="B12" s="32"/>
      <c r="C12" s="44"/>
      <c r="D12" s="33"/>
      <c r="E12" s="34"/>
      <c r="F12" s="35"/>
      <c r="G12" s="34"/>
      <c r="H12" s="36"/>
      <c r="I12" s="36"/>
      <c r="J12" s="36"/>
    </row>
    <row r="13" spans="1:10">
      <c r="A13" s="32"/>
      <c r="B13" s="32"/>
      <c r="C13" s="44"/>
      <c r="D13" s="33"/>
      <c r="E13" s="34"/>
      <c r="F13" s="35"/>
      <c r="G13" s="35"/>
      <c r="H13" s="35"/>
      <c r="I13" s="35"/>
      <c r="J13" s="35"/>
    </row>
    <row r="14" spans="1:10">
      <c r="A14" s="32"/>
      <c r="B14" s="32"/>
      <c r="C14" s="44"/>
      <c r="D14" s="33"/>
      <c r="E14" s="34"/>
      <c r="F14" s="35"/>
      <c r="G14" s="35"/>
      <c r="H14" s="35"/>
      <c r="I14" s="35"/>
      <c r="J14" s="35"/>
    </row>
    <row r="15" spans="1:10">
      <c r="A15" s="32"/>
      <c r="B15" s="32"/>
      <c r="C15" s="44"/>
      <c r="D15" s="33"/>
      <c r="E15" s="46">
        <f t="shared" ref="E15:J15" si="0">SUM(E4:E14)</f>
        <v>840</v>
      </c>
      <c r="F15" s="47">
        <f>SUM(F4:F14)</f>
        <v>93.88000000000001</v>
      </c>
      <c r="G15" s="47">
        <f t="shared" si="0"/>
        <v>766.89</v>
      </c>
      <c r="H15" s="47">
        <f t="shared" si="0"/>
        <v>32.450000000000003</v>
      </c>
      <c r="I15" s="47">
        <f t="shared" si="0"/>
        <v>17.830000000000002</v>
      </c>
      <c r="J15" s="47">
        <f t="shared" si="0"/>
        <v>157</v>
      </c>
    </row>
    <row r="16" spans="1:10">
      <c r="A16" s="32"/>
      <c r="B16" s="32"/>
      <c r="C16" s="44"/>
      <c r="D16" s="33"/>
      <c r="E16" s="43"/>
      <c r="F16" s="35"/>
      <c r="G16" s="35"/>
      <c r="H16" s="35"/>
      <c r="I16" s="35"/>
      <c r="J16" s="35"/>
    </row>
    <row r="17" spans="1:10">
      <c r="A17" s="32"/>
      <c r="B17" s="32"/>
      <c r="C17" s="44"/>
      <c r="D17" s="33"/>
      <c r="E17" s="34"/>
      <c r="F17" s="35"/>
      <c r="G17" s="35"/>
      <c r="H17" s="35"/>
      <c r="I17" s="35"/>
      <c r="J17" s="35"/>
    </row>
    <row r="18" spans="1:10">
      <c r="A18" s="32"/>
      <c r="B18" s="32"/>
      <c r="C18" s="43"/>
      <c r="D18" s="33"/>
      <c r="E18" s="34"/>
      <c r="F18" s="35"/>
      <c r="G18" s="35"/>
      <c r="H18" s="35"/>
      <c r="I18" s="35"/>
      <c r="J18" s="35"/>
    </row>
    <row r="19" spans="1:10">
      <c r="A19" s="32"/>
      <c r="B19" s="37"/>
      <c r="C19" s="43"/>
      <c r="D19" s="33"/>
      <c r="E19" s="46"/>
      <c r="F19" s="47"/>
      <c r="G19" s="47"/>
      <c r="H19" s="47"/>
      <c r="I19" s="47"/>
      <c r="J19" s="47"/>
    </row>
    <row r="20" spans="1:10">
      <c r="A20" s="32"/>
      <c r="B20" s="37"/>
      <c r="C20" s="43"/>
      <c r="D20" s="33"/>
      <c r="E20" s="34"/>
      <c r="F20" s="35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44425.56517361111</v>
      </c>
    </row>
    <row r="2" spans="1:2">
      <c r="A2" t="s">
        <v>83</v>
      </c>
      <c r="B2" s="15">
        <v>44441.628900462965</v>
      </c>
    </row>
    <row r="3" spans="1:2">
      <c r="A3" t="s">
        <v>84</v>
      </c>
      <c r="B3" t="s">
        <v>88</v>
      </c>
    </row>
    <row r="4" spans="1:2">
      <c r="A4" t="s">
        <v>85</v>
      </c>
      <c r="B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F80A917AFBB142944321CF5889E7AF" ma:contentTypeVersion="0" ma:contentTypeDescription="Создание документа." ma:contentTypeScope="" ma:versionID="c5ac9b56c1cab10cbdca550449c16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E8905-36A2-4FB0-AE8B-78411344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B50EBA-42D2-4421-B4FB-9BB83F91452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3B0298-F5CA-4577-9426-3294C345A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17.08.2021</vt:lpstr>
      <vt:lpstr>1</vt:lpstr>
      <vt:lpstr>Dop</vt:lpstr>
      <vt:lpstr>Бел_кол</vt:lpstr>
      <vt:lpstr>Бл_кол</vt:lpstr>
      <vt:lpstr>В_К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сент</dc:title>
  <dc:creator>Гращенков</dc:creator>
  <cp:lastModifiedBy>admin</cp:lastModifiedBy>
  <cp:lastPrinted>2013-04-14T08:21:27Z</cp:lastPrinted>
  <dcterms:created xsi:type="dcterms:W3CDTF">2002-09-22T07:35:02Z</dcterms:created>
  <dcterms:modified xsi:type="dcterms:W3CDTF">2022-03-01T17:13:51Z</dcterms:modified>
</cp:coreProperties>
</file>